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9095" windowHeight="8415"/>
  </bookViews>
  <sheets>
    <sheet name="Automatic Roll Towel" sheetId="1" r:id="rId1"/>
  </sheets>
  <calcPr calcId="144525"/>
</workbook>
</file>

<file path=xl/calcChain.xml><?xml version="1.0" encoding="utf-8"?>
<calcChain xmlns="http://schemas.openxmlformats.org/spreadsheetml/2006/main">
  <c r="C24" i="1"/>
  <c r="C26" s="1"/>
  <c r="C14"/>
  <c r="C15" s="1"/>
  <c r="D16" s="1"/>
  <c r="D17" s="1"/>
  <c r="D8"/>
  <c r="C6"/>
  <c r="C8" s="1"/>
  <c r="C10" l="1"/>
  <c r="C30"/>
  <c r="C32" s="1"/>
  <c r="C9"/>
  <c r="C16"/>
  <c r="C17" s="1"/>
  <c r="C25" s="1"/>
  <c r="C27" s="1"/>
  <c r="C18" l="1"/>
  <c r="C19" s="1"/>
  <c r="C33"/>
</calcChain>
</file>

<file path=xl/sharedStrings.xml><?xml version="1.0" encoding="utf-8"?>
<sst xmlns="http://schemas.openxmlformats.org/spreadsheetml/2006/main" count="44" uniqueCount="36">
  <si>
    <t xml:space="preserve">Automatic, Universal Roll Towel Dispensers </t>
  </si>
  <si>
    <t>Interactive Cost Savings Calculator</t>
  </si>
  <si>
    <t>Cost comparison between Universal Paper and Proprietary Paper</t>
  </si>
  <si>
    <t>Universal Paper</t>
  </si>
  <si>
    <t>Proprietary Paper</t>
  </si>
  <si>
    <t>Number of rolls per case:</t>
  </si>
  <si>
    <t>*Required Field</t>
  </si>
  <si>
    <t>Linear feet per roll:</t>
  </si>
  <si>
    <t>Total linear feet/case:</t>
  </si>
  <si>
    <t>Cost per case:</t>
  </si>
  <si>
    <t>True cost per sheet :</t>
  </si>
  <si>
    <t>Universal % savings over proprietary paper:</t>
  </si>
  <si>
    <t>How much more will you pay for proprietary paper?</t>
  </si>
  <si>
    <r>
      <t xml:space="preserve">Number of operating days per year: </t>
    </r>
    <r>
      <rPr>
        <sz val="11"/>
        <color theme="5" tint="-0.249977111117893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(Days will vary depending on facility type.  Typically there are 250 operating days for an office building.)</t>
    </r>
  </si>
  <si>
    <t>Number of visitors or occupants daily:</t>
  </si>
  <si>
    <t>Number of washroom visits per day:</t>
  </si>
  <si>
    <r>
      <t xml:space="preserve">Total washroom visits per year: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(No of op. days x no of visitors daily) x no of visits per day</t>
    </r>
  </si>
  <si>
    <r>
      <t>Average # of Sheets used annually: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(Total  visits per year x 1.7 linear feet or average sheet length per hand dry)</t>
    </r>
  </si>
  <si>
    <r>
      <t>Number of cases required annually:</t>
    </r>
    <r>
      <rPr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(Average No of sheets used annually ÷ total linear feet per case)</t>
    </r>
  </si>
  <si>
    <r>
      <t xml:space="preserve">Annually  cost of paper: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>(Number of cases required annually x cost per case)</t>
    </r>
  </si>
  <si>
    <t>Annual Savings with Universal Paper</t>
  </si>
  <si>
    <t xml:space="preserve">Payback for Universal Dispensers in Months                                                                                                                              </t>
  </si>
  <si>
    <t>Universal Dispenser(s) vs. Proprietary Dispenser(s)</t>
  </si>
  <si>
    <t>Universal Dispensers</t>
  </si>
  <si>
    <t>Number of units required:</t>
  </si>
  <si>
    <t>Unit price of B-72974 Plastic Automatic Universal Roll Towel Dispenser:</t>
  </si>
  <si>
    <t>Total Cost of B-72974 Plastic Automatic Universal Roll Towel Dispensers:</t>
  </si>
  <si>
    <r>
      <t xml:space="preserve">Total Cost of Universal Paper:  </t>
    </r>
    <r>
      <rPr>
        <sz val="11"/>
        <color theme="1"/>
        <rFont val="Calibri"/>
        <family val="2"/>
        <scheme val="minor"/>
      </rPr>
      <t>(over same length of Proprietary Contract)</t>
    </r>
  </si>
  <si>
    <t>Total Cost of B-72974 Plastic Automatic Universal Roll Towel Dispensers</t>
  </si>
  <si>
    <r>
      <t xml:space="preserve">Total Cost of Universal Dispensing System:  </t>
    </r>
    <r>
      <rPr>
        <sz val="11"/>
        <color theme="1"/>
        <rFont val="Calibri"/>
        <family val="2"/>
        <scheme val="minor"/>
      </rPr>
      <t>(Includes Paper and Dispensers)</t>
    </r>
  </si>
  <si>
    <t>Proprietary Dispensers</t>
  </si>
  <si>
    <r>
      <t xml:space="preserve">Paper Purchasing Contract Terms for Proprietary Paper:  </t>
    </r>
    <r>
      <rPr>
        <sz val="11"/>
        <color theme="1"/>
        <rFont val="Calibri"/>
        <family val="2"/>
        <scheme val="minor"/>
      </rPr>
      <t>(Number of years)</t>
    </r>
  </si>
  <si>
    <t>Cost of Proprietary Paper Contract Term:</t>
  </si>
  <si>
    <t>Unit price of Proprietary Dispensers:</t>
  </si>
  <si>
    <t>Total Cost of Proprietary Paper Contract Term: (with Dispensers)</t>
  </si>
  <si>
    <t>Savings of Universal Dispensing System</t>
  </si>
</sst>
</file>

<file path=xl/styles.xml><?xml version="1.0" encoding="utf-8"?>
<styleSheet xmlns="http://schemas.openxmlformats.org/spreadsheetml/2006/main">
  <numFmts count="5"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  <numFmt numFmtId="167" formatCode="0.0"/>
    <numFmt numFmtId="168" formatCode="&quot;$&quot;#,##0.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5EA86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89">
    <xf numFmtId="0" fontId="0" fillId="0" borderId="0" xfId="0"/>
    <xf numFmtId="0" fontId="6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vertical="top"/>
      <protection hidden="1"/>
    </xf>
    <xf numFmtId="0" fontId="0" fillId="0" borderId="0" xfId="0" applyFill="1" applyAlignment="1" applyProtection="1">
      <alignment vertical="top"/>
      <protection hidden="1"/>
    </xf>
    <xf numFmtId="0" fontId="0" fillId="0" borderId="0" xfId="0" applyFill="1" applyAlignment="1" applyProtection="1">
      <alignment horizontal="center" vertical="top"/>
      <protection hidden="1"/>
    </xf>
    <xf numFmtId="0" fontId="7" fillId="3" borderId="2" xfId="0" applyFont="1" applyFill="1" applyBorder="1" applyAlignment="1" applyProtection="1">
      <alignment vertical="center" wrapText="1"/>
      <protection hidden="1"/>
    </xf>
    <xf numFmtId="0" fontId="7" fillId="3" borderId="3" xfId="0" applyFont="1" applyFill="1" applyBorder="1" applyAlignment="1" applyProtection="1">
      <alignment vertical="center" wrapText="1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Protection="1"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0" fillId="5" borderId="6" xfId="3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Protection="1"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5" borderId="4" xfId="3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 wrapText="1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166" fontId="0" fillId="0" borderId="0" xfId="0" applyNumberFormat="1" applyFill="1" applyAlignment="1" applyProtection="1">
      <alignment horizontal="center" wrapText="1"/>
      <protection hidden="1"/>
    </xf>
    <xf numFmtId="166" fontId="0" fillId="5" borderId="4" xfId="3" applyNumberFormat="1" applyFont="1" applyFill="1" applyBorder="1" applyAlignment="1" applyProtection="1">
      <alignment horizontal="center" vertical="center"/>
      <protection locked="0"/>
    </xf>
    <xf numFmtId="9" fontId="11" fillId="0" borderId="0" xfId="2" applyFont="1" applyFill="1" applyProtection="1">
      <protection hidden="1"/>
    </xf>
    <xf numFmtId="167" fontId="11" fillId="0" borderId="0" xfId="0" applyNumberFormat="1" applyFont="1" applyFill="1" applyProtection="1">
      <protection hidden="1"/>
    </xf>
    <xf numFmtId="168" fontId="4" fillId="6" borderId="4" xfId="1" applyNumberFormat="1" applyFont="1" applyFill="1" applyBorder="1" applyAlignment="1" applyProtection="1">
      <alignment horizontal="center" vertical="center"/>
      <protection hidden="1"/>
    </xf>
    <xf numFmtId="168" fontId="4" fillId="6" borderId="7" xfId="1" applyNumberFormat="1" applyFont="1" applyFill="1" applyBorder="1" applyAlignment="1" applyProtection="1">
      <alignment horizontal="center" vertical="center"/>
      <protection hidden="1"/>
    </xf>
    <xf numFmtId="9" fontId="6" fillId="0" borderId="0" xfId="2" applyFont="1" applyFill="1" applyProtection="1">
      <protection hidden="1"/>
    </xf>
    <xf numFmtId="166" fontId="0" fillId="0" borderId="0" xfId="0" applyNumberFormat="1" applyFill="1" applyProtection="1">
      <protection hidden="1"/>
    </xf>
    <xf numFmtId="9" fontId="0" fillId="0" borderId="0" xfId="2" applyFont="1" applyFill="1" applyAlignment="1" applyProtection="1">
      <alignment horizontal="center"/>
      <protection hidden="1"/>
    </xf>
    <xf numFmtId="167" fontId="0" fillId="0" borderId="0" xfId="0" applyNumberFormat="1" applyFill="1" applyProtection="1">
      <protection hidden="1"/>
    </xf>
    <xf numFmtId="9" fontId="2" fillId="6" borderId="2" xfId="2" applyFont="1" applyFill="1" applyBorder="1" applyAlignment="1" applyProtection="1">
      <alignment horizontal="center" vertical="center"/>
      <protection hidden="1"/>
    </xf>
    <xf numFmtId="9" fontId="0" fillId="7" borderId="7" xfId="2" applyFont="1" applyFill="1" applyBorder="1" applyAlignment="1" applyProtection="1">
      <alignment horizontal="center" vertical="center"/>
      <protection hidden="1"/>
    </xf>
    <xf numFmtId="166" fontId="6" fillId="0" borderId="0" xfId="0" applyNumberFormat="1" applyFont="1" applyFill="1" applyProtection="1">
      <protection hidden="1"/>
    </xf>
    <xf numFmtId="9" fontId="0" fillId="0" borderId="0" xfId="2" applyFont="1" applyFill="1" applyProtection="1">
      <protection hidden="1"/>
    </xf>
    <xf numFmtId="165" fontId="0" fillId="0" borderId="0" xfId="1" applyFont="1" applyFill="1" applyAlignment="1" applyProtection="1">
      <alignment horizontal="center"/>
      <protection hidden="1"/>
    </xf>
    <xf numFmtId="0" fontId="0" fillId="7" borderId="8" xfId="0" applyFont="1" applyFill="1" applyBorder="1" applyAlignment="1" applyProtection="1">
      <alignment horizontal="center" vertical="center"/>
      <protection hidden="1"/>
    </xf>
    <xf numFmtId="166" fontId="6" fillId="0" borderId="0" xfId="2" applyNumberFormat="1" applyFont="1" applyFill="1" applyProtection="1">
      <protection hidden="1"/>
    </xf>
    <xf numFmtId="9" fontId="0" fillId="0" borderId="0" xfId="0" applyNumberFormat="1" applyFill="1" applyProtection="1">
      <protection hidden="1"/>
    </xf>
    <xf numFmtId="165" fontId="0" fillId="0" borderId="0" xfId="0" applyNumberFormat="1" applyFill="1" applyAlignment="1" applyProtection="1">
      <alignment horizontal="center"/>
      <protection hidden="1"/>
    </xf>
    <xf numFmtId="0" fontId="0" fillId="5" borderId="2" xfId="3" applyFont="1" applyFill="1" applyBorder="1" applyAlignment="1" applyProtection="1">
      <alignment horizontal="center" vertical="center"/>
      <protection locked="0"/>
    </xf>
    <xf numFmtId="0" fontId="6" fillId="7" borderId="8" xfId="0" applyFont="1" applyFill="1" applyBorder="1" applyAlignment="1" applyProtection="1">
      <alignment horizontal="left" vertical="center"/>
      <protection hidden="1"/>
    </xf>
    <xf numFmtId="165" fontId="0" fillId="0" borderId="0" xfId="2" applyNumberFormat="1" applyFont="1" applyFill="1" applyAlignment="1" applyProtection="1">
      <alignment horizontal="center"/>
      <protection hidden="1"/>
    </xf>
    <xf numFmtId="0" fontId="6" fillId="7" borderId="6" xfId="0" applyFont="1" applyFill="1" applyBorder="1" applyAlignment="1" applyProtection="1">
      <alignment horizontal="left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0" fillId="7" borderId="6" xfId="0" applyFont="1" applyFill="1" applyBorder="1" applyAlignment="1" applyProtection="1">
      <alignment horizontal="center" vertical="center"/>
      <protection hidden="1"/>
    </xf>
    <xf numFmtId="1" fontId="4" fillId="6" borderId="4" xfId="0" applyNumberFormat="1" applyFont="1" applyFill="1" applyBorder="1" applyAlignment="1" applyProtection="1">
      <alignment horizontal="center" vertical="center"/>
      <protection hidden="1"/>
    </xf>
    <xf numFmtId="1" fontId="4" fillId="6" borderId="6" xfId="0" applyNumberFormat="1" applyFont="1" applyFill="1" applyBorder="1" applyAlignment="1" applyProtection="1">
      <alignment horizontal="center" vertical="center"/>
      <protection hidden="1"/>
    </xf>
    <xf numFmtId="168" fontId="0" fillId="0" borderId="0" xfId="0" applyNumberFormat="1" applyFill="1" applyAlignment="1" applyProtection="1">
      <alignment horizontal="center"/>
      <protection hidden="1"/>
    </xf>
    <xf numFmtId="164" fontId="4" fillId="6" borderId="7" xfId="1" applyNumberFormat="1" applyFont="1" applyFill="1" applyBorder="1" applyAlignment="1" applyProtection="1">
      <alignment horizontal="center" vertical="center"/>
      <protection hidden="1"/>
    </xf>
    <xf numFmtId="0" fontId="11" fillId="8" borderId="2" xfId="0" applyFont="1" applyFill="1" applyBorder="1" applyAlignment="1" applyProtection="1">
      <alignment vertical="center" wrapText="1"/>
      <protection hidden="1"/>
    </xf>
    <xf numFmtId="0" fontId="0" fillId="8" borderId="9" xfId="0" applyFont="1" applyFill="1" applyBorder="1" applyAlignment="1" applyProtection="1">
      <alignment vertical="center" wrapText="1"/>
      <protection hidden="1"/>
    </xf>
    <xf numFmtId="0" fontId="9" fillId="3" borderId="10" xfId="0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9" fillId="0" borderId="0" xfId="0" applyFont="1" applyFill="1" applyAlignment="1" applyProtection="1">
      <protection hidden="1"/>
    </xf>
    <xf numFmtId="0" fontId="14" fillId="9" borderId="2" xfId="0" applyFont="1" applyFill="1" applyBorder="1" applyAlignment="1" applyProtection="1">
      <alignment vertical="center" wrapText="1"/>
      <protection hidden="1"/>
    </xf>
    <xf numFmtId="0" fontId="3" fillId="9" borderId="9" xfId="0" applyFont="1" applyFill="1" applyBorder="1" applyAlignment="1" applyProtection="1">
      <alignment vertical="center" wrapText="1"/>
      <protection hidden="1"/>
    </xf>
    <xf numFmtId="164" fontId="4" fillId="9" borderId="9" xfId="0" applyNumberFormat="1" applyFont="1" applyFill="1" applyBorder="1" applyAlignment="1" applyProtection="1">
      <alignment horizontal="center" vertical="center"/>
      <protection hidden="1"/>
    </xf>
    <xf numFmtId="0" fontId="0" fillId="9" borderId="3" xfId="0" applyFont="1" applyFill="1" applyBorder="1" applyAlignment="1" applyProtection="1">
      <alignment horizontal="center" vertical="center"/>
      <protection hidden="1"/>
    </xf>
    <xf numFmtId="0" fontId="3" fillId="4" borderId="10" xfId="0" applyFont="1" applyFill="1" applyBorder="1" applyAlignment="1" applyProtection="1">
      <alignment vertical="center" wrapText="1"/>
      <protection hidden="1"/>
    </xf>
    <xf numFmtId="0" fontId="0" fillId="9" borderId="9" xfId="0" applyFont="1" applyFill="1" applyBorder="1" applyAlignment="1" applyProtection="1">
      <alignment vertical="center" wrapText="1"/>
      <protection hidden="1"/>
    </xf>
    <xf numFmtId="1" fontId="0" fillId="9" borderId="9" xfId="0" applyNumberFormat="1" applyFont="1" applyFill="1" applyBorder="1" applyAlignment="1" applyProtection="1">
      <alignment horizontal="center" vertical="center"/>
      <protection hidden="1"/>
    </xf>
    <xf numFmtId="0" fontId="6" fillId="4" borderId="10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4" xfId="3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top" wrapText="1"/>
      <protection hidden="1"/>
    </xf>
    <xf numFmtId="164" fontId="11" fillId="8" borderId="9" xfId="1" applyNumberFormat="1" applyFont="1" applyFill="1" applyBorder="1" applyAlignment="1" applyProtection="1">
      <alignment horizontal="center" vertical="center"/>
      <protection hidden="1"/>
    </xf>
    <xf numFmtId="164" fontId="11" fillId="8" borderId="3" xfId="1" applyNumberFormat="1" applyFont="1" applyFill="1" applyBorder="1" applyAlignment="1" applyProtection="1">
      <alignment horizontal="center" vertical="center"/>
      <protection hidden="1"/>
    </xf>
    <xf numFmtId="1" fontId="11" fillId="8" borderId="9" xfId="0" applyNumberFormat="1" applyFont="1" applyFill="1" applyBorder="1" applyAlignment="1" applyProtection="1">
      <alignment horizontal="center" vertical="center"/>
      <protection hidden="1"/>
    </xf>
    <xf numFmtId="1" fontId="11" fillId="8" borderId="3" xfId="0" applyNumberFormat="1" applyFont="1" applyFill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left" wrapText="1"/>
      <protection hidden="1"/>
    </xf>
    <xf numFmtId="0" fontId="7" fillId="3" borderId="0" xfId="0" applyFont="1" applyFill="1" applyBorder="1" applyAlignment="1" applyProtection="1">
      <alignment horizontal="left" wrapText="1"/>
      <protection hidden="1"/>
    </xf>
    <xf numFmtId="164" fontId="4" fillId="6" borderId="2" xfId="0" applyNumberFormat="1" applyFont="1" applyFill="1" applyBorder="1" applyAlignment="1" applyProtection="1">
      <alignment horizontal="center" vertical="center"/>
      <protection hidden="1"/>
    </xf>
    <xf numFmtId="164" fontId="4" fillId="6" borderId="3" xfId="0" applyNumberFormat="1" applyFont="1" applyFill="1" applyBorder="1" applyAlignment="1" applyProtection="1">
      <alignment horizontal="center" vertical="center"/>
      <protection hidden="1"/>
    </xf>
    <xf numFmtId="164" fontId="0" fillId="0" borderId="2" xfId="0" applyNumberFormat="1" applyFont="1" applyFill="1" applyBorder="1" applyAlignment="1" applyProtection="1">
      <alignment horizontal="center" vertical="center"/>
      <protection locked="0"/>
    </xf>
    <xf numFmtId="164" fontId="0" fillId="0" borderId="3" xfId="0" applyNumberFormat="1" applyFont="1" applyFill="1" applyBorder="1" applyAlignment="1" applyProtection="1">
      <alignment horizontal="center" vertical="center"/>
      <protection locked="0"/>
    </xf>
    <xf numFmtId="164" fontId="11" fillId="8" borderId="9" xfId="0" applyNumberFormat="1" applyFont="1" applyFill="1" applyBorder="1" applyAlignment="1" applyProtection="1">
      <alignment horizontal="center" vertical="center"/>
      <protection hidden="1"/>
    </xf>
    <xf numFmtId="164" fontId="11" fillId="8" borderId="3" xfId="0" applyNumberFormat="1" applyFont="1" applyFill="1" applyBorder="1" applyAlignment="1" applyProtection="1">
      <alignment horizontal="center" vertical="center"/>
      <protection hidden="1"/>
    </xf>
    <xf numFmtId="164" fontId="0" fillId="5" borderId="4" xfId="1" applyNumberFormat="1" applyFont="1" applyFill="1" applyBorder="1" applyAlignment="1" applyProtection="1">
      <alignment horizontal="center" vertical="center"/>
      <protection locked="0"/>
    </xf>
    <xf numFmtId="164" fontId="4" fillId="6" borderId="4" xfId="1" applyNumberFormat="1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 applyProtection="1">
      <alignment horizontal="center"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</cellXfs>
  <cellStyles count="4"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0</xdr:col>
      <xdr:colOff>1457325</xdr:colOff>
      <xdr:row>1</xdr:row>
      <xdr:rowOff>123852</xdr:rowOff>
    </xdr:to>
    <xdr:pic>
      <xdr:nvPicPr>
        <xdr:cNvPr id="2" name="Picture 1" descr="2974-ph-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114300"/>
          <a:ext cx="1285875" cy="1400202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2</xdr:col>
      <xdr:colOff>971550</xdr:colOff>
      <xdr:row>0</xdr:row>
      <xdr:rowOff>47625</xdr:rowOff>
    </xdr:from>
    <xdr:to>
      <xdr:col>3</xdr:col>
      <xdr:colOff>1014603</xdr:colOff>
      <xdr:row>0</xdr:row>
      <xdr:rowOff>708822</xdr:rowOff>
    </xdr:to>
    <xdr:pic>
      <xdr:nvPicPr>
        <xdr:cNvPr id="3" name="Picture 2" descr="2006_RGB_Since190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86550" y="47625"/>
          <a:ext cx="1414653" cy="661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36"/>
  <sheetViews>
    <sheetView showGridLines="0" tabSelected="1" zoomScaleNormal="100" workbookViewId="0">
      <selection activeCell="C4" sqref="C4"/>
    </sheetView>
  </sheetViews>
  <sheetFormatPr defaultRowHeight="15"/>
  <cols>
    <col min="1" max="1" width="70.42578125" style="67" customWidth="1"/>
    <col min="2" max="2" width="15.28515625" style="67" customWidth="1"/>
    <col min="3" max="3" width="20.5703125" style="69" customWidth="1"/>
    <col min="4" max="4" width="18.85546875" style="69" bestFit="1" customWidth="1"/>
    <col min="5" max="5" width="14.140625" style="1" customWidth="1"/>
    <col min="6" max="6" width="9.140625" style="2"/>
    <col min="7" max="7" width="32.7109375" style="3" bestFit="1" customWidth="1"/>
    <col min="8" max="8" width="11.7109375" style="2" customWidth="1"/>
    <col min="9" max="9" width="12.5703125" style="2" bestFit="1" customWidth="1"/>
    <col min="10" max="10" width="11.5703125" style="2" bestFit="1" customWidth="1"/>
    <col min="11" max="12" width="9.140625" style="2"/>
    <col min="13" max="13" width="12.140625" style="2" bestFit="1" customWidth="1"/>
    <col min="14" max="16384" width="9.140625" style="2"/>
  </cols>
  <sheetData>
    <row r="1" spans="1:15" ht="109.5" customHeight="1">
      <c r="A1" s="71" t="s">
        <v>0</v>
      </c>
      <c r="B1" s="71"/>
      <c r="C1" s="71"/>
      <c r="D1" s="71"/>
    </row>
    <row r="2" spans="1:15" s="5" customFormat="1" ht="42" customHeight="1">
      <c r="A2" s="72" t="s">
        <v>1</v>
      </c>
      <c r="B2" s="72"/>
      <c r="C2" s="72"/>
      <c r="D2" s="72"/>
      <c r="E2" s="4"/>
      <c r="G2" s="6"/>
    </row>
    <row r="3" spans="1:15" s="11" customFormat="1" ht="15.75">
      <c r="A3" s="7" t="s">
        <v>2</v>
      </c>
      <c r="B3" s="8"/>
      <c r="C3" s="9" t="s">
        <v>3</v>
      </c>
      <c r="D3" s="9" t="s">
        <v>4</v>
      </c>
      <c r="E3" s="10"/>
      <c r="G3" s="12"/>
    </row>
    <row r="4" spans="1:15" s="17" customFormat="1" ht="24.75" customHeight="1">
      <c r="A4" s="13" t="s">
        <v>5</v>
      </c>
      <c r="B4" s="14" t="s">
        <v>6</v>
      </c>
      <c r="C4" s="15">
        <v>6</v>
      </c>
      <c r="D4" s="15">
        <v>6</v>
      </c>
      <c r="E4" s="16"/>
      <c r="G4" s="18"/>
    </row>
    <row r="5" spans="1:15" s="17" customFormat="1" ht="24.75" customHeight="1">
      <c r="A5" s="13" t="s">
        <v>7</v>
      </c>
      <c r="B5" s="14" t="s">
        <v>6</v>
      </c>
      <c r="C5" s="19">
        <v>800</v>
      </c>
      <c r="D5" s="19">
        <v>800</v>
      </c>
      <c r="E5" s="16"/>
      <c r="G5" s="18"/>
    </row>
    <row r="6" spans="1:15" ht="24.75" customHeight="1">
      <c r="A6" s="13" t="s">
        <v>8</v>
      </c>
      <c r="B6" s="20"/>
      <c r="C6" s="21">
        <f>C4*C5</f>
        <v>4800</v>
      </c>
      <c r="D6" s="21">
        <v>4800</v>
      </c>
      <c r="H6" s="22"/>
      <c r="I6" s="3"/>
      <c r="J6" s="3"/>
      <c r="K6" s="3"/>
      <c r="M6" s="3"/>
    </row>
    <row r="7" spans="1:15" s="17" customFormat="1" ht="24.75" customHeight="1">
      <c r="A7" s="13" t="s">
        <v>9</v>
      </c>
      <c r="B7" s="14" t="s">
        <v>6</v>
      </c>
      <c r="C7" s="23">
        <v>30</v>
      </c>
      <c r="D7" s="23">
        <v>45</v>
      </c>
      <c r="E7" s="16"/>
      <c r="G7" s="18"/>
      <c r="H7" s="24"/>
      <c r="O7" s="25"/>
    </row>
    <row r="8" spans="1:15" ht="24.75" customHeight="1">
      <c r="A8" s="13" t="s">
        <v>10</v>
      </c>
      <c r="B8" s="20"/>
      <c r="C8" s="26">
        <f>C7/C6</f>
        <v>6.2500000000000003E-3</v>
      </c>
      <c r="D8" s="27">
        <f>D7/D6</f>
        <v>9.3749999999999997E-3</v>
      </c>
      <c r="E8" s="28"/>
      <c r="F8" s="29"/>
      <c r="G8" s="30"/>
      <c r="H8" s="29"/>
      <c r="O8" s="31"/>
    </row>
    <row r="9" spans="1:15" ht="24.75" customHeight="1">
      <c r="A9" s="13" t="s">
        <v>11</v>
      </c>
      <c r="B9" s="20"/>
      <c r="C9" s="32">
        <f>(D8-C8)/D8</f>
        <v>0.33333333333333326</v>
      </c>
      <c r="D9" s="33"/>
      <c r="E9" s="34"/>
      <c r="F9" s="35"/>
      <c r="G9" s="36"/>
      <c r="H9" s="29"/>
      <c r="O9" s="31"/>
    </row>
    <row r="10" spans="1:15" ht="24.75" customHeight="1">
      <c r="A10" s="13" t="s">
        <v>12</v>
      </c>
      <c r="B10" s="20"/>
      <c r="C10" s="32">
        <f>(D8-C8)/C8</f>
        <v>0.49999999999999989</v>
      </c>
      <c r="D10" s="37"/>
      <c r="E10" s="38"/>
      <c r="F10" s="39"/>
      <c r="G10" s="40"/>
      <c r="O10" s="31"/>
    </row>
    <row r="11" spans="1:15" ht="33" customHeight="1">
      <c r="A11" s="13" t="s">
        <v>13</v>
      </c>
      <c r="B11" s="14" t="s">
        <v>6</v>
      </c>
      <c r="C11" s="41">
        <v>250</v>
      </c>
      <c r="D11" s="42"/>
      <c r="E11" s="28"/>
      <c r="G11" s="43"/>
      <c r="O11" s="31"/>
    </row>
    <row r="12" spans="1:15" ht="24.75" customHeight="1">
      <c r="A12" s="13" t="s">
        <v>14</v>
      </c>
      <c r="B12" s="14" t="s">
        <v>6</v>
      </c>
      <c r="C12" s="41">
        <v>300</v>
      </c>
      <c r="D12" s="44"/>
      <c r="E12" s="34"/>
      <c r="O12" s="31"/>
    </row>
    <row r="13" spans="1:15" ht="24.75" hidden="1" customHeight="1">
      <c r="A13" s="13" t="s">
        <v>15</v>
      </c>
      <c r="B13" s="20"/>
      <c r="C13" s="45">
        <v>3</v>
      </c>
      <c r="D13" s="37"/>
      <c r="E13" s="34"/>
      <c r="O13" s="31"/>
    </row>
    <row r="14" spans="1:15" ht="31.5" hidden="1" customHeight="1">
      <c r="A14" s="13" t="s">
        <v>16</v>
      </c>
      <c r="B14" s="20"/>
      <c r="C14" s="45">
        <f>(C11*C12)*C13</f>
        <v>225000</v>
      </c>
      <c r="D14" s="37"/>
    </row>
    <row r="15" spans="1:15" ht="30" hidden="1" customHeight="1">
      <c r="A15" s="13" t="s">
        <v>17</v>
      </c>
      <c r="B15" s="20"/>
      <c r="C15" s="45">
        <f>C14*1.7</f>
        <v>382500</v>
      </c>
      <c r="D15" s="46"/>
    </row>
    <row r="16" spans="1:15" ht="28.5" customHeight="1">
      <c r="A16" s="13" t="s">
        <v>18</v>
      </c>
      <c r="B16" s="20"/>
      <c r="C16" s="47">
        <f>C15/C6</f>
        <v>79.6875</v>
      </c>
      <c r="D16" s="48">
        <f>C15/D6</f>
        <v>79.6875</v>
      </c>
      <c r="G16" s="49"/>
    </row>
    <row r="17" spans="1:7" ht="29.25" customHeight="1">
      <c r="A17" s="13" t="s">
        <v>19</v>
      </c>
      <c r="B17" s="20"/>
      <c r="C17" s="50">
        <f>C16*C7</f>
        <v>2390.625</v>
      </c>
      <c r="D17" s="50">
        <f>D16*D7</f>
        <v>3585.9375</v>
      </c>
      <c r="G17" s="49"/>
    </row>
    <row r="18" spans="1:7" ht="18.75">
      <c r="A18" s="51" t="s">
        <v>20</v>
      </c>
      <c r="B18" s="52"/>
      <c r="C18" s="73">
        <f>D17-C17</f>
        <v>1195.3125</v>
      </c>
      <c r="D18" s="74"/>
    </row>
    <row r="19" spans="1:7" ht="18.75">
      <c r="A19" s="51" t="s">
        <v>21</v>
      </c>
      <c r="B19" s="52"/>
      <c r="C19" s="75">
        <f>C24/(C18/12)</f>
        <v>43.36941176470588</v>
      </c>
      <c r="D19" s="76"/>
    </row>
    <row r="20" spans="1:7" s="55" customFormat="1" ht="15.75">
      <c r="A20" s="77" t="s">
        <v>22</v>
      </c>
      <c r="B20" s="78"/>
      <c r="C20" s="78"/>
      <c r="D20" s="53"/>
      <c r="E20" s="54"/>
      <c r="G20" s="12"/>
    </row>
    <row r="21" spans="1:7">
      <c r="A21" s="56" t="s">
        <v>23</v>
      </c>
      <c r="B21" s="57"/>
      <c r="C21" s="58"/>
      <c r="D21" s="59"/>
    </row>
    <row r="22" spans="1:7">
      <c r="A22" s="13" t="s">
        <v>24</v>
      </c>
      <c r="B22" s="14" t="s">
        <v>6</v>
      </c>
      <c r="C22" s="70">
        <v>30</v>
      </c>
      <c r="D22" s="70"/>
    </row>
    <row r="23" spans="1:7">
      <c r="A23" s="13" t="s">
        <v>25</v>
      </c>
      <c r="B23" s="14" t="s">
        <v>6</v>
      </c>
      <c r="C23" s="85">
        <v>144</v>
      </c>
      <c r="D23" s="85"/>
    </row>
    <row r="24" spans="1:7">
      <c r="A24" s="13" t="s">
        <v>26</v>
      </c>
      <c r="B24" s="20"/>
      <c r="C24" s="86">
        <f>C22*C23</f>
        <v>4320</v>
      </c>
      <c r="D24" s="86"/>
    </row>
    <row r="25" spans="1:7">
      <c r="A25" s="13" t="s">
        <v>27</v>
      </c>
      <c r="B25" s="60"/>
      <c r="C25" s="79">
        <f>C29*C17</f>
        <v>11953.125</v>
      </c>
      <c r="D25" s="80"/>
    </row>
    <row r="26" spans="1:7" hidden="1">
      <c r="A26" s="13" t="s">
        <v>28</v>
      </c>
      <c r="B26" s="60"/>
      <c r="C26" s="79">
        <f>C24</f>
        <v>4320</v>
      </c>
      <c r="D26" s="80"/>
    </row>
    <row r="27" spans="1:7">
      <c r="A27" s="13" t="s">
        <v>29</v>
      </c>
      <c r="B27" s="60"/>
      <c r="C27" s="79">
        <f>C25+C26</f>
        <v>16273.125</v>
      </c>
      <c r="D27" s="80"/>
    </row>
    <row r="28" spans="1:7">
      <c r="A28" s="56" t="s">
        <v>30</v>
      </c>
      <c r="B28" s="61"/>
      <c r="C28" s="62"/>
      <c r="D28" s="59"/>
    </row>
    <row r="29" spans="1:7">
      <c r="A29" s="13" t="s">
        <v>31</v>
      </c>
      <c r="B29" s="63" t="s">
        <v>6</v>
      </c>
      <c r="C29" s="87">
        <v>5</v>
      </c>
      <c r="D29" s="88"/>
    </row>
    <row r="30" spans="1:7">
      <c r="A30" s="13" t="s">
        <v>32</v>
      </c>
      <c r="B30" s="60"/>
      <c r="C30" s="79">
        <f>C29*D17</f>
        <v>17929.6875</v>
      </c>
      <c r="D30" s="80"/>
    </row>
    <row r="31" spans="1:7">
      <c r="A31" s="13" t="s">
        <v>33</v>
      </c>
      <c r="B31" s="63" t="s">
        <v>6</v>
      </c>
      <c r="C31" s="81">
        <v>0</v>
      </c>
      <c r="D31" s="82"/>
    </row>
    <row r="32" spans="1:7">
      <c r="A32" s="13" t="s">
        <v>34</v>
      </c>
      <c r="B32" s="60"/>
      <c r="C32" s="79">
        <f>(C31*C22)+C30</f>
        <v>17929.6875</v>
      </c>
      <c r="D32" s="80"/>
    </row>
    <row r="33" spans="1:15" s="66" customFormat="1" ht="18.75">
      <c r="A33" s="51" t="s">
        <v>35</v>
      </c>
      <c r="B33" s="52"/>
      <c r="C33" s="83">
        <f>C32-C27</f>
        <v>1656.5625</v>
      </c>
      <c r="D33" s="84"/>
      <c r="E33" s="1"/>
      <c r="F33" s="64"/>
      <c r="G33" s="65"/>
      <c r="H33" s="64"/>
      <c r="I33" s="64"/>
      <c r="J33" s="64"/>
      <c r="K33" s="64"/>
      <c r="L33" s="64"/>
      <c r="M33" s="64"/>
      <c r="N33" s="64"/>
      <c r="O33" s="64"/>
    </row>
    <row r="35" spans="1:15">
      <c r="C35" s="68"/>
    </row>
    <row r="36" spans="1:15">
      <c r="C36" s="68"/>
    </row>
  </sheetData>
  <sheetProtection password="C67C" sheet="1" objects="1" scenarios="1" selectLockedCells="1"/>
  <mergeCells count="16">
    <mergeCell ref="C30:D30"/>
    <mergeCell ref="C31:D31"/>
    <mergeCell ref="C32:D32"/>
    <mergeCell ref="C33:D33"/>
    <mergeCell ref="C23:D23"/>
    <mergeCell ref="C24:D24"/>
    <mergeCell ref="C25:D25"/>
    <mergeCell ref="C26:D26"/>
    <mergeCell ref="C27:D27"/>
    <mergeCell ref="C29:D29"/>
    <mergeCell ref="C22:D22"/>
    <mergeCell ref="A1:D1"/>
    <mergeCell ref="A2:D2"/>
    <mergeCell ref="C18:D18"/>
    <mergeCell ref="C19:D19"/>
    <mergeCell ref="A20:C20"/>
  </mergeCells>
  <printOptions horizontalCentered="1"/>
  <pageMargins left="0.5" right="0.5" top="0.75" bottom="0.5" header="0.55000000000000004" footer="0.3"/>
  <pageSetup scale="76" orientation="portrait" r:id="rId1"/>
  <headerFooter>
    <oddHeader xml:space="preserve">&amp;C&amp;"-,Bold"&amp;14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5DA04BC7BFC4086C339EA92B73B17" ma:contentTypeVersion="1" ma:contentTypeDescription="Create a new document." ma:contentTypeScope="" ma:versionID="700baa91a31664464159a04dc41d8dc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E90C4C-B096-493C-BAE5-4FCA19F34B5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88653D5-85AF-4DB1-9B41-A85EF001C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5A2AF9-C32C-403E-B3A7-35A0E259C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Automatic Roll Towel</vt:lpstr>
    </vt:vector>
  </TitlesOfParts>
  <Company>Bobrick Washroom Equipment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</dc:creator>
  <cp:lastModifiedBy>lisar</cp:lastModifiedBy>
  <dcterms:created xsi:type="dcterms:W3CDTF">2010-10-14T22:59:53Z</dcterms:created>
  <dcterms:modified xsi:type="dcterms:W3CDTF">2014-08-11T23:20:01Z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0x0101001315DA04BC7BFC4086C339EA92B73B17</vt:lpwstr>
  </property>
  <property fmtid="{D5CDD505-2E9C-101B-9397-08002B2CF9AE}" pid="3" name="Order">
    <vt:r8>48800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</Properties>
</file>